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2"/>
  <workbookPr defaultThemeVersion="166925"/>
  <mc:AlternateContent xmlns:mc="http://schemas.openxmlformats.org/markup-compatibility/2006">
    <mc:Choice Requires="x15">
      <x15ac:absPath xmlns:x15ac="http://schemas.microsoft.com/office/spreadsheetml/2010/11/ac" url="U:\ENSC462\Lab2C\"/>
    </mc:Choice>
  </mc:AlternateContent>
  <xr:revisionPtr revIDLastSave="0" documentId="13_ncr:1_{65A4C088-984F-4962-87A7-93FA8826B79C}" xr6:coauthVersionLast="36" xr6:coauthVersionMax="36" xr10:uidLastSave="{00000000-0000-0000-0000-000000000000}"/>
  <bookViews>
    <workbookView xWindow="0" yWindow="0" windowWidth="28800" windowHeight="12225" xr2:uid="{41A52679-C5F6-4CFB-8B9F-5B7E8FD2FFF6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5" i="1" l="1"/>
  <c r="C19" i="1" l="1"/>
  <c r="D31" i="1"/>
  <c r="C26" i="1"/>
  <c r="E31" i="1"/>
  <c r="E15" i="1"/>
  <c r="E30" i="1"/>
  <c r="D29" i="1"/>
  <c r="D27" i="1"/>
  <c r="F28" i="1"/>
  <c r="F30" i="1" s="1"/>
  <c r="E28" i="1"/>
  <c r="E26" i="1"/>
  <c r="F27" i="1" s="1"/>
  <c r="D26" i="1"/>
  <c r="E27" i="1" s="1"/>
  <c r="E29" i="1" s="1"/>
  <c r="D15" i="1"/>
  <c r="C15" i="1"/>
  <c r="C25" i="1"/>
  <c r="H25" i="1"/>
  <c r="G25" i="1"/>
  <c r="F25" i="1"/>
  <c r="E25" i="1"/>
  <c r="D25" i="1"/>
  <c r="H24" i="1"/>
  <c r="G24" i="1"/>
  <c r="F24" i="1"/>
  <c r="E24" i="1"/>
  <c r="D24" i="1"/>
  <c r="F23" i="1"/>
  <c r="G23" i="1"/>
  <c r="H23" i="1"/>
  <c r="E23" i="1"/>
  <c r="H21" i="1"/>
  <c r="G21" i="1"/>
  <c r="F21" i="1"/>
  <c r="E21" i="1"/>
  <c r="D21" i="1"/>
  <c r="H19" i="1"/>
  <c r="G19" i="1"/>
  <c r="F19" i="1"/>
  <c r="E19" i="1"/>
  <c r="D19" i="1"/>
  <c r="G18" i="1"/>
  <c r="H18" i="1"/>
  <c r="F18" i="1"/>
  <c r="E18" i="1"/>
  <c r="D18" i="1"/>
  <c r="G17" i="1"/>
  <c r="H17" i="1"/>
  <c r="F17" i="1"/>
  <c r="E17" i="1"/>
  <c r="D16" i="1"/>
  <c r="E16" i="1"/>
  <c r="F16" i="1"/>
  <c r="G16" i="1"/>
  <c r="H16" i="1"/>
  <c r="C16" i="1"/>
  <c r="D17" i="1" s="1"/>
  <c r="F29" i="1" l="1"/>
  <c r="F31" i="1" s="1"/>
  <c r="G28" i="1"/>
  <c r="G30" i="1" s="1"/>
  <c r="G9" i="1"/>
  <c r="G8" i="1"/>
  <c r="G7" i="1"/>
  <c r="G6" i="1"/>
  <c r="C6" i="1"/>
  <c r="C7" i="1"/>
  <c r="C8" i="1"/>
  <c r="C9" i="1"/>
  <c r="C5" i="1"/>
  <c r="F15" i="1" l="1"/>
  <c r="F26" i="1"/>
  <c r="G27" i="1" s="1"/>
  <c r="G29" i="1" l="1"/>
  <c r="G31" i="1" s="1"/>
  <c r="H28" i="1"/>
  <c r="H30" i="1" s="1"/>
  <c r="G15" i="1" l="1"/>
  <c r="G26" i="1"/>
  <c r="H27" i="1" s="1"/>
  <c r="H29" i="1" s="1"/>
  <c r="H31" i="1" s="1"/>
  <c r="H15" i="1" l="1"/>
  <c r="H26" i="1"/>
</calcChain>
</file>

<file path=xl/sharedStrings.xml><?xml version="1.0" encoding="utf-8"?>
<sst xmlns="http://schemas.openxmlformats.org/spreadsheetml/2006/main" count="148" uniqueCount="29">
  <si>
    <t>For inputs: fc = 1kHz, Sample rate fs = 48kHz, Q = 0.7071, Gain(dB) = 6</t>
  </si>
  <si>
    <t>a2</t>
  </si>
  <si>
    <t>b1</t>
  </si>
  <si>
    <t>b2</t>
  </si>
  <si>
    <t>Coefficient</t>
  </si>
  <si>
    <t>Scaled</t>
  </si>
  <si>
    <t>a0</t>
  </si>
  <si>
    <t>a1</t>
  </si>
  <si>
    <t>Unscaled</t>
  </si>
  <si>
    <t>Low Pass, fc=1KHz</t>
  </si>
  <si>
    <t>High Pass, fc=1KHz</t>
  </si>
  <si>
    <t>ff0gain</t>
  </si>
  <si>
    <t>ff1</t>
  </si>
  <si>
    <t>ff2</t>
  </si>
  <si>
    <t>ff1gain</t>
  </si>
  <si>
    <t>ff2gain</t>
  </si>
  <si>
    <t>fb0</t>
  </si>
  <si>
    <t>fb1</t>
  </si>
  <si>
    <t>fb2</t>
  </si>
  <si>
    <t>fb1gain</t>
  </si>
  <si>
    <t>fb2gain</t>
  </si>
  <si>
    <t>fb12sum</t>
  </si>
  <si>
    <t>ff12sum</t>
  </si>
  <si>
    <t>fftotal</t>
  </si>
  <si>
    <t>INPUT x[n]</t>
  </si>
  <si>
    <t>n</t>
  </si>
  <si>
    <t>ff0 (ie: x)</t>
  </si>
  <si>
    <t>OUTPUT y[n]</t>
  </si>
  <si>
    <t>High PASS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</si>
</sst>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1"/>
      <color rgb="FF7030A0"/>
      <name val="Calibri"/>
      <family val="2"/>
      <scheme val="minor"/>
    </font>
    <font>
      <b/>
      <sz val="11"/>
      <color rgb="FF0070C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1" xfId="0" applyBorder="1"/>
    <xf numFmtId="0" fontId="0" fillId="0" borderId="1" xfId="0" applyBorder="1" applyAlignment="1">
      <alignment wrapText="1"/>
    </xf>
    <xf numFmtId="0" fontId="0" fillId="2" borderId="1" xfId="0" applyFill="1" applyBorder="1"/>
    <xf numFmtId="0" fontId="0" fillId="0" borderId="1" xfId="0" applyNumberFormat="1" applyBorder="1"/>
    <xf numFmtId="1" fontId="0" fillId="0" borderId="1" xfId="0" applyNumberFormat="1" applyBorder="1"/>
    <xf numFmtId="0" fontId="1" fillId="2" borderId="1" xfId="0" applyFont="1" applyFill="1" applyBorder="1"/>
    <xf numFmtId="0" fontId="0" fillId="0" borderId="0" xfId="0" applyBorder="1"/>
    <xf numFmtId="0" fontId="2" fillId="0" borderId="0" xfId="0" applyFont="1" applyAlignment="1">
      <alignment horizontal="center"/>
    </xf>
    <xf numFmtId="0" fontId="1" fillId="3" borderId="1" xfId="0" applyFont="1" applyFill="1" applyBorder="1" applyAlignment="1">
      <alignment horizontal="center"/>
    </xf>
    <xf numFmtId="0" fontId="1" fillId="4" borderId="1" xfId="0" applyFont="1" applyFill="1" applyBorder="1" applyAlignment="1">
      <alignment horizontal="center"/>
    </xf>
    <xf numFmtId="0" fontId="1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4" fillId="2" borderId="1" xfId="0" applyFont="1" applyFill="1" applyBorder="1"/>
    <xf numFmtId="0" fontId="4" fillId="0" borderId="1" xfId="0" applyFont="1" applyBorder="1"/>
    <xf numFmtId="0" fontId="5" fillId="2" borderId="1" xfId="0" applyFont="1" applyFill="1" applyBorder="1"/>
    <xf numFmtId="0" fontId="5" fillId="0" borderId="1" xfId="0" applyFont="1" applyBorder="1"/>
    <xf numFmtId="0" fontId="3" fillId="2" borderId="1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295275</xdr:colOff>
      <xdr:row>1</xdr:row>
      <xdr:rowOff>76200</xdr:rowOff>
    </xdr:from>
    <xdr:to>
      <xdr:col>14</xdr:col>
      <xdr:colOff>132913</xdr:colOff>
      <xdr:row>12</xdr:row>
      <xdr:rowOff>56885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7F0FE6-CBDC-476B-989C-E9CA744DE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86550" y="314325"/>
          <a:ext cx="3495238" cy="2123810"/>
        </a:xfrm>
        <a:prstGeom prst="rect">
          <a:avLst/>
        </a:prstGeom>
      </xdr:spPr>
    </xdr:pic>
    <xdr:clientData/>
  </xdr:twoCellAnchor>
  <xdr:twoCellAnchor editAs="oneCell">
    <xdr:from>
      <xdr:col>8</xdr:col>
      <xdr:colOff>257175</xdr:colOff>
      <xdr:row>12</xdr:row>
      <xdr:rowOff>180975</xdr:rowOff>
    </xdr:from>
    <xdr:to>
      <xdr:col>17</xdr:col>
      <xdr:colOff>174138</xdr:colOff>
      <xdr:row>31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1AF79F-B433-424C-8293-5BCF53A5F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8450" y="2514600"/>
          <a:ext cx="5403363" cy="3619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165C5D-445F-4508-98EE-6322D8158E9E}">
  <dimension ref="A1:J31"/>
  <sheetViews>
    <sheetView tabSelected="1" zoomScaleNormal="100" workbookViewId="0">
      <selection activeCell="A16" sqref="A16"/>
    </sheetView>
  </sheetViews>
  <sheetFormatPr defaultRowHeight="15" x14ac:dyDescent="0.25"/>
  <cols>
    <col min="1" max="1" width="10.85546875" bestFit="1" customWidth="1"/>
    <col min="2" max="2" width="12.7109375" bestFit="1" customWidth="1"/>
    <col min="3" max="3" width="12" bestFit="1" customWidth="1"/>
    <col min="4" max="4" width="11.7109375" bestFit="1" customWidth="1"/>
    <col min="5" max="5" width="10.85546875" bestFit="1" customWidth="1"/>
    <col min="6" max="6" width="12.7109375" bestFit="1" customWidth="1"/>
    <col min="7" max="7" width="14.42578125" bestFit="1" customWidth="1"/>
    <col min="8" max="8" width="10.5703125" customWidth="1"/>
  </cols>
  <sheetData>
    <row r="1" spans="1:10" ht="18.75" x14ac:dyDescent="0.3">
      <c r="A1" s="8" t="s">
        <v>0</v>
      </c>
      <c r="B1" s="8"/>
      <c r="C1" s="8"/>
      <c r="D1" s="8"/>
      <c r="E1" s="8"/>
      <c r="F1" s="8"/>
      <c r="G1" s="8"/>
      <c r="H1" s="8"/>
      <c r="I1" s="8"/>
      <c r="J1" s="8"/>
    </row>
    <row r="3" spans="1:10" x14ac:dyDescent="0.25">
      <c r="A3" s="9" t="s">
        <v>9</v>
      </c>
      <c r="B3" s="9"/>
      <c r="C3" s="9"/>
      <c r="E3" s="10" t="s">
        <v>10</v>
      </c>
      <c r="F3" s="10"/>
      <c r="G3" s="10"/>
    </row>
    <row r="4" spans="1:10" x14ac:dyDescent="0.25">
      <c r="A4" s="3" t="s">
        <v>4</v>
      </c>
      <c r="B4" s="3" t="s">
        <v>8</v>
      </c>
      <c r="C4" s="3" t="s">
        <v>5</v>
      </c>
      <c r="E4" s="3" t="s">
        <v>4</v>
      </c>
      <c r="F4" s="3" t="s">
        <v>8</v>
      </c>
      <c r="G4" s="3" t="s">
        <v>5</v>
      </c>
    </row>
    <row r="5" spans="1:10" x14ac:dyDescent="0.25">
      <c r="A5" s="2" t="s">
        <v>6</v>
      </c>
      <c r="B5" s="4">
        <v>3.9161234871564199E-3</v>
      </c>
      <c r="C5" s="5">
        <f>B5*2^30</f>
        <v>4204905.5761085749</v>
      </c>
      <c r="E5" s="2" t="s">
        <v>6</v>
      </c>
      <c r="F5" s="4">
        <v>0.91158592931841997</v>
      </c>
      <c r="G5" s="5">
        <f>F5*2^30</f>
        <v>978807938.47909534</v>
      </c>
    </row>
    <row r="6" spans="1:10" x14ac:dyDescent="0.25">
      <c r="A6" s="2" t="s">
        <v>7</v>
      </c>
      <c r="B6" s="4">
        <v>7.8322469743128502E-3</v>
      </c>
      <c r="C6" s="5">
        <f t="shared" ref="C6:C9" si="0">B6*2^30</f>
        <v>8409811.1522171609</v>
      </c>
      <c r="E6" s="2" t="s">
        <v>7</v>
      </c>
      <c r="F6" s="4">
        <v>-1.8231718586368399</v>
      </c>
      <c r="G6" s="5">
        <f t="shared" ref="G6:G9" si="1">F6*2^30</f>
        <v>-1957615876.9581907</v>
      </c>
    </row>
    <row r="7" spans="1:10" x14ac:dyDescent="0.25">
      <c r="A7" s="1" t="s">
        <v>1</v>
      </c>
      <c r="B7" s="4">
        <v>3.9161234871564199E-3</v>
      </c>
      <c r="C7" s="5">
        <f t="shared" si="0"/>
        <v>4204905.5761085749</v>
      </c>
      <c r="E7" s="1" t="s">
        <v>1</v>
      </c>
      <c r="F7" s="4">
        <v>0.91158592931841997</v>
      </c>
      <c r="G7" s="5">
        <f t="shared" si="1"/>
        <v>978807938.47909534</v>
      </c>
    </row>
    <row r="8" spans="1:10" x14ac:dyDescent="0.25">
      <c r="A8" s="1" t="s">
        <v>2</v>
      </c>
      <c r="B8" s="4">
        <v>-1.81533961166252</v>
      </c>
      <c r="C8" s="5">
        <f t="shared" si="0"/>
        <v>-1949206065.8059659</v>
      </c>
      <c r="E8" s="1" t="s">
        <v>2</v>
      </c>
      <c r="F8" s="4">
        <v>-1.81533961166252</v>
      </c>
      <c r="G8" s="5">
        <f t="shared" si="1"/>
        <v>-1949206065.8059659</v>
      </c>
    </row>
    <row r="9" spans="1:10" x14ac:dyDescent="0.25">
      <c r="A9" s="1" t="s">
        <v>3</v>
      </c>
      <c r="B9" s="4">
        <v>0.83100410561115401</v>
      </c>
      <c r="C9" s="5">
        <f t="shared" si="0"/>
        <v>892283864.11040914</v>
      </c>
      <c r="E9" s="1" t="s">
        <v>3</v>
      </c>
      <c r="F9" s="4">
        <v>0.83100410561115401</v>
      </c>
      <c r="G9" s="5">
        <f t="shared" si="1"/>
        <v>892283864.11040914</v>
      </c>
    </row>
    <row r="10" spans="1:10" x14ac:dyDescent="0.25">
      <c r="A10" s="1"/>
      <c r="B10" s="1"/>
      <c r="C10" s="1"/>
      <c r="E10" s="1"/>
      <c r="F10" s="1"/>
      <c r="G10" s="1"/>
    </row>
    <row r="11" spans="1:10" x14ac:dyDescent="0.25">
      <c r="A11" s="7"/>
      <c r="B11" s="7"/>
      <c r="C11" s="7"/>
      <c r="E11" s="7"/>
      <c r="F11" s="7"/>
      <c r="G11" s="7"/>
    </row>
    <row r="12" spans="1:10" ht="18.75" x14ac:dyDescent="0.3">
      <c r="B12" s="17" t="s">
        <v>28</v>
      </c>
      <c r="C12" s="17"/>
      <c r="D12" s="17"/>
      <c r="E12" s="17"/>
      <c r="F12" s="17"/>
      <c r="G12" s="17"/>
      <c r="H12" s="17"/>
    </row>
    <row r="13" spans="1:10" x14ac:dyDescent="0.25">
      <c r="B13" s="6" t="s">
        <v>25</v>
      </c>
      <c r="C13" s="1">
        <v>0</v>
      </c>
      <c r="D13" s="1">
        <v>1</v>
      </c>
      <c r="E13" s="1">
        <v>2</v>
      </c>
      <c r="F13" s="1">
        <v>3</v>
      </c>
      <c r="G13" s="1">
        <v>4</v>
      </c>
      <c r="H13" s="1">
        <v>5</v>
      </c>
    </row>
    <row r="14" spans="1:10" x14ac:dyDescent="0.25">
      <c r="B14" s="13" t="s">
        <v>24</v>
      </c>
      <c r="C14" s="14">
        <v>3</v>
      </c>
      <c r="D14" s="14">
        <v>7</v>
      </c>
      <c r="E14" s="14">
        <v>15</v>
      </c>
      <c r="F14" s="14">
        <v>31</v>
      </c>
      <c r="G14" s="14">
        <v>63</v>
      </c>
      <c r="H14" s="14">
        <v>127</v>
      </c>
    </row>
    <row r="15" spans="1:10" x14ac:dyDescent="0.25">
      <c r="B15" s="15" t="s">
        <v>27</v>
      </c>
      <c r="C15" s="16">
        <f>C19</f>
        <v>2.7347577879552598</v>
      </c>
      <c r="D15" s="16">
        <f>D25+D31</f>
        <v>5.8761000700961734</v>
      </c>
      <c r="E15" s="16">
        <f>E25+E31</f>
        <v>12.040865986969274</v>
      </c>
      <c r="F15" s="16">
        <f>F25+F31</f>
        <v>24.267885136180698</v>
      </c>
      <c r="G15" s="16">
        <f t="shared" ref="G15:H15" si="2">G25+G31</f>
        <v>48.633818977794462</v>
      </c>
      <c r="H15" s="16">
        <f t="shared" si="2"/>
        <v>97.290935612338075</v>
      </c>
    </row>
    <row r="16" spans="1:10" x14ac:dyDescent="0.25">
      <c r="B16" s="6" t="s">
        <v>26</v>
      </c>
      <c r="C16" s="1">
        <f>C14</f>
        <v>3</v>
      </c>
      <c r="D16" s="1">
        <f t="shared" ref="D16:H16" si="3">D14</f>
        <v>7</v>
      </c>
      <c r="E16" s="1">
        <f t="shared" si="3"/>
        <v>15</v>
      </c>
      <c r="F16" s="1">
        <f t="shared" si="3"/>
        <v>31</v>
      </c>
      <c r="G16" s="1">
        <f t="shared" si="3"/>
        <v>63</v>
      </c>
      <c r="H16" s="1">
        <f t="shared" si="3"/>
        <v>127</v>
      </c>
    </row>
    <row r="17" spans="2:8" x14ac:dyDescent="0.25">
      <c r="B17" s="6" t="s">
        <v>12</v>
      </c>
      <c r="C17" s="1">
        <v>0</v>
      </c>
      <c r="D17" s="1">
        <f t="shared" ref="D17:F18" si="4">C16</f>
        <v>3</v>
      </c>
      <c r="E17" s="1">
        <f t="shared" si="4"/>
        <v>7</v>
      </c>
      <c r="F17" s="1">
        <f t="shared" si="4"/>
        <v>15</v>
      </c>
      <c r="G17" s="1">
        <f t="shared" ref="G17:H18" si="5">F16</f>
        <v>31</v>
      </c>
      <c r="H17" s="1">
        <f t="shared" si="5"/>
        <v>63</v>
      </c>
    </row>
    <row r="18" spans="2:8" x14ac:dyDescent="0.25">
      <c r="B18" s="6" t="s">
        <v>13</v>
      </c>
      <c r="C18" s="1">
        <v>0</v>
      </c>
      <c r="D18" s="1">
        <f t="shared" si="4"/>
        <v>0</v>
      </c>
      <c r="E18" s="1">
        <f t="shared" si="4"/>
        <v>3</v>
      </c>
      <c r="F18" s="1">
        <f t="shared" si="4"/>
        <v>7</v>
      </c>
      <c r="G18" s="1">
        <f t="shared" si="5"/>
        <v>15</v>
      </c>
      <c r="H18" s="1">
        <f t="shared" si="5"/>
        <v>31</v>
      </c>
    </row>
    <row r="19" spans="2:8" x14ac:dyDescent="0.25">
      <c r="B19" s="11" t="s">
        <v>11</v>
      </c>
      <c r="C19" s="1">
        <f>C16*F5</f>
        <v>2.7347577879552598</v>
      </c>
      <c r="D19" s="1">
        <f>D16*F5</f>
        <v>6.3811015052289397</v>
      </c>
      <c r="E19" s="1">
        <f>E16*F5</f>
        <v>13.6737889397763</v>
      </c>
      <c r="F19" s="1">
        <f>F16*F5</f>
        <v>28.259163808871019</v>
      </c>
      <c r="G19" s="1">
        <f>G16*F5</f>
        <v>57.429913547060458</v>
      </c>
      <c r="H19" s="1">
        <f>H16*F5</f>
        <v>115.77141302343934</v>
      </c>
    </row>
    <row r="20" spans="2:8" x14ac:dyDescent="0.25">
      <c r="B20" s="12"/>
      <c r="C20" s="1"/>
      <c r="D20" s="1"/>
      <c r="E20" s="1"/>
      <c r="F20" s="1"/>
      <c r="G20" s="1"/>
      <c r="H20" s="1"/>
    </row>
    <row r="21" spans="2:8" x14ac:dyDescent="0.25">
      <c r="B21" s="11" t="s">
        <v>14</v>
      </c>
      <c r="C21" s="1">
        <v>0</v>
      </c>
      <c r="D21" s="1">
        <f>D17*F6</f>
        <v>-5.4695155759105196</v>
      </c>
      <c r="E21" s="1">
        <f>E17*F6</f>
        <v>-12.762203010457879</v>
      </c>
      <c r="F21" s="1">
        <f>F17*F6</f>
        <v>-27.347577879552599</v>
      </c>
      <c r="G21" s="1">
        <f>G17*F6</f>
        <v>-56.518327617742038</v>
      </c>
      <c r="H21" s="1">
        <f>H17*F6</f>
        <v>-114.85982709412092</v>
      </c>
    </row>
    <row r="22" spans="2:8" x14ac:dyDescent="0.25">
      <c r="B22" s="12"/>
      <c r="C22" s="1"/>
      <c r="D22" s="1"/>
      <c r="E22" s="1"/>
      <c r="F22" s="1"/>
      <c r="G22" s="1"/>
      <c r="H22" s="1"/>
    </row>
    <row r="23" spans="2:8" x14ac:dyDescent="0.25">
      <c r="B23" s="6" t="s">
        <v>15</v>
      </c>
      <c r="C23" s="1">
        <v>0</v>
      </c>
      <c r="D23" s="1">
        <v>0</v>
      </c>
      <c r="E23" s="1">
        <f>E18*F7</f>
        <v>2.7347577879552598</v>
      </c>
      <c r="F23" s="1">
        <f>F18*F7</f>
        <v>6.3811015052289397</v>
      </c>
      <c r="G23" s="1">
        <f>G18*F7</f>
        <v>13.6737889397763</v>
      </c>
      <c r="H23" s="1">
        <f>H18*F7</f>
        <v>28.259163808871019</v>
      </c>
    </row>
    <row r="24" spans="2:8" x14ac:dyDescent="0.25">
      <c r="B24" s="6" t="s">
        <v>22</v>
      </c>
      <c r="C24" s="1">
        <v>0</v>
      </c>
      <c r="D24" s="1">
        <f>D21+D23</f>
        <v>-5.4695155759105196</v>
      </c>
      <c r="E24" s="1">
        <f>E21+E23</f>
        <v>-10.027445222502619</v>
      </c>
      <c r="F24" s="1">
        <f>F21+F23</f>
        <v>-20.966476374323658</v>
      </c>
      <c r="G24" s="1">
        <f>G21+G23</f>
        <v>-42.844538677965737</v>
      </c>
      <c r="H24" s="1">
        <f>H21+H23</f>
        <v>-86.600663285249894</v>
      </c>
    </row>
    <row r="25" spans="2:8" x14ac:dyDescent="0.25">
      <c r="B25" s="6" t="s">
        <v>23</v>
      </c>
      <c r="C25" s="1">
        <f>C19+C24</f>
        <v>2.7347577879552598</v>
      </c>
      <c r="D25" s="1">
        <f>D24+D19</f>
        <v>0.91158592931842009</v>
      </c>
      <c r="E25" s="1">
        <f>E24+E19</f>
        <v>3.6463437172736803</v>
      </c>
      <c r="F25" s="1">
        <f>F24+F19</f>
        <v>7.2926874345473607</v>
      </c>
      <c r="G25" s="1">
        <f>G24+G19</f>
        <v>14.585374869094721</v>
      </c>
      <c r="H25" s="1">
        <f>H24+H19</f>
        <v>29.170749738189443</v>
      </c>
    </row>
    <row r="26" spans="2:8" x14ac:dyDescent="0.25">
      <c r="B26" s="6" t="s">
        <v>16</v>
      </c>
      <c r="C26" s="1">
        <f>C25+C31</f>
        <v>2.7347577879552598</v>
      </c>
      <c r="D26" s="1">
        <f>D25+D31</f>
        <v>5.8761000700961734</v>
      </c>
      <c r="E26" s="1">
        <f>E25+E31</f>
        <v>12.040865986969274</v>
      </c>
      <c r="F26" s="1">
        <f>F25+F31</f>
        <v>24.267885136180698</v>
      </c>
      <c r="G26" s="1">
        <f t="shared" ref="G26:H26" si="6">G25+G31</f>
        <v>48.633818977794462</v>
      </c>
      <c r="H26" s="1">
        <f t="shared" si="6"/>
        <v>97.290935612338075</v>
      </c>
    </row>
    <row r="27" spans="2:8" x14ac:dyDescent="0.25">
      <c r="B27" s="6" t="s">
        <v>17</v>
      </c>
      <c r="C27" s="1">
        <v>0</v>
      </c>
      <c r="D27" s="1">
        <f>C26</f>
        <v>2.7347577879552598</v>
      </c>
      <c r="E27" s="1">
        <f>D26</f>
        <v>5.8761000700961734</v>
      </c>
      <c r="F27" s="1">
        <f t="shared" ref="F27:H28" si="7">E26</f>
        <v>12.040865986969274</v>
      </c>
      <c r="G27" s="1">
        <f t="shared" si="7"/>
        <v>24.267885136180698</v>
      </c>
      <c r="H27" s="1">
        <f t="shared" si="7"/>
        <v>48.633818977794462</v>
      </c>
    </row>
    <row r="28" spans="2:8" x14ac:dyDescent="0.25">
      <c r="B28" s="6" t="s">
        <v>18</v>
      </c>
      <c r="C28" s="1">
        <v>0</v>
      </c>
      <c r="D28" s="1">
        <v>0</v>
      </c>
      <c r="E28" s="1">
        <f>D27</f>
        <v>2.7347577879552598</v>
      </c>
      <c r="F28" s="1">
        <f>E27</f>
        <v>5.8761000700961734</v>
      </c>
      <c r="G28" s="1">
        <f t="shared" si="7"/>
        <v>12.040865986969274</v>
      </c>
      <c r="H28" s="1">
        <f t="shared" si="7"/>
        <v>24.267885136180698</v>
      </c>
    </row>
    <row r="29" spans="2:8" x14ac:dyDescent="0.25">
      <c r="B29" s="6" t="s">
        <v>19</v>
      </c>
      <c r="C29" s="1">
        <v>0</v>
      </c>
      <c r="D29" s="1">
        <f>D27*F8*(-1)</f>
        <v>4.9645141407777533</v>
      </c>
      <c r="E29" s="1">
        <f>E27*F8*(-1)</f>
        <v>10.667117219338493</v>
      </c>
      <c r="F29" s="1">
        <f>F27*F8*(-1)</f>
        <v>21.858260984865247</v>
      </c>
      <c r="G29" s="1">
        <f>G27*F8*(-1)</f>
        <v>44.054453178984907</v>
      </c>
      <c r="H29" s="1">
        <f>H27*F8*(-1)</f>
        <v>88.286898056814692</v>
      </c>
    </row>
    <row r="30" spans="2:8" x14ac:dyDescent="0.25">
      <c r="B30" s="6" t="s">
        <v>20</v>
      </c>
      <c r="C30" s="1">
        <v>0</v>
      </c>
      <c r="D30" s="1">
        <v>0</v>
      </c>
      <c r="E30" s="1">
        <f>E28*F9*(-1)</f>
        <v>-2.2725949496428988</v>
      </c>
      <c r="F30" s="1">
        <f>F28*F9*(-1)</f>
        <v>-4.8830632832319099</v>
      </c>
      <c r="G30" s="1">
        <f>G28*F9*(-1)</f>
        <v>-10.006009070285167</v>
      </c>
      <c r="H30" s="1">
        <f>H28*F9*(-1)</f>
        <v>-20.16671218266606</v>
      </c>
    </row>
    <row r="31" spans="2:8" x14ac:dyDescent="0.25">
      <c r="B31" s="6" t="s">
        <v>21</v>
      </c>
      <c r="C31" s="1">
        <v>0</v>
      </c>
      <c r="D31" s="1">
        <f>D29+D30</f>
        <v>4.9645141407777533</v>
      </c>
      <c r="E31" s="1">
        <f>E29+E30</f>
        <v>8.3945222696955941</v>
      </c>
      <c r="F31" s="1">
        <f t="shared" ref="F31:H31" si="8">F29+F30</f>
        <v>16.975197701633338</v>
      </c>
      <c r="G31" s="1">
        <f t="shared" si="8"/>
        <v>34.048444108699741</v>
      </c>
      <c r="H31" s="1">
        <f t="shared" si="8"/>
        <v>68.120185874148632</v>
      </c>
    </row>
  </sheetData>
  <mergeCells count="6">
    <mergeCell ref="A1:J1"/>
    <mergeCell ref="A3:C3"/>
    <mergeCell ref="E3:G3"/>
    <mergeCell ref="B19:B20"/>
    <mergeCell ref="B21:B22"/>
    <mergeCell ref="B12:H12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>Simon Fraser University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Nicholas Polyzogopoulos</dc:creator>
  <cp:lastModifiedBy>Nicholas Polyzogopoulos</cp:lastModifiedBy>
  <dcterms:created xsi:type="dcterms:W3CDTF">2022-03-04T03:51:41Z</dcterms:created>
  <dcterms:modified xsi:type="dcterms:W3CDTF">2022-03-05T01:32:23Z</dcterms:modified>
</cp:coreProperties>
</file>